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Blad1" sheetId="1" r:id="rId1"/>
  </sheets>
  <definedNames>
    <definedName name="HTML_CodePage" hidden="1">1252</definedName>
    <definedName name="HTML_Control" hidden="1">{"'Blad1'!$A$1:$I$23"}</definedName>
    <definedName name="HTML_Description" hidden="1">""</definedName>
    <definedName name="HTML_Email" hidden="1">"willard@algonet.se"</definedName>
    <definedName name="HTML_Header" hidden="1">"Blad1"</definedName>
    <definedName name="HTML_LastUpdate" hidden="1">"2000-04-20"</definedName>
    <definedName name="HTML_LineAfter" hidden="1">FALSE</definedName>
    <definedName name="HTML_LineBefore" hidden="1">FALSE</definedName>
    <definedName name="HTML_Name" hidden="1">"Willard Lauberg"</definedName>
    <definedName name="HTML_OBDlg2" hidden="1">TRUE</definedName>
    <definedName name="HTML_OBDlg4" hidden="1">TRUE</definedName>
    <definedName name="HTML_OS" hidden="1">0</definedName>
    <definedName name="HTML_PathFile" hidden="1">"E:\1-WL-Doc\Excel\Ex-wl\MinHTML.htm"</definedName>
    <definedName name="HTML_Title" hidden="1">"Ohmslag_mm"</definedName>
  </definedNames>
  <calcPr fullCalcOnLoad="1"/>
</workbook>
</file>

<file path=xl/comments1.xml><?xml version="1.0" encoding="utf-8"?>
<comments xmlns="http://schemas.openxmlformats.org/spreadsheetml/2006/main">
  <authors>
    <author>Willard Nahlin</author>
  </authors>
  <commentList>
    <comment ref="F12" authorId="0">
      <text>
        <r>
          <rPr>
            <b/>
            <sz val="9"/>
            <rFont val="Tahoma"/>
            <family val="0"/>
          </rPr>
          <t>Willard Nahlin:</t>
        </r>
        <r>
          <rPr>
            <sz val="9"/>
            <rFont val="Tahoma"/>
            <family val="0"/>
          </rPr>
          <t xml:space="preserve">
Cos fi på tex. En motor finns märkt på motorskylten tex. 0,8
En ren resistiv last tex 3-fas el-värme har alltid cos fi = 1.0</t>
        </r>
      </text>
    </comment>
    <comment ref="A2" authorId="0">
      <text>
        <r>
          <rPr>
            <b/>
            <sz val="9"/>
            <rFont val="Tahoma"/>
            <family val="0"/>
          </rPr>
          <t>Willard Nahlin:</t>
        </r>
        <r>
          <rPr>
            <sz val="9"/>
            <rFont val="Tahoma"/>
            <family val="0"/>
          </rPr>
          <t xml:space="preserve">
Beräkning av 3-fasEffekt sker enligt formeln
P=√3*U*I *COS FI  
Om man räknar enbart på resistiv last dvs. Vanlig elvärme radiator eller varmvattenberedare så är cos fi alltid 1.0
Men om man räknar på tex. Motoreffekt eller Lysrörsbelastningar så måste man ta reda på vad lasten har för cos fi, det varierar från fall till fall.
Tex kan en motor ha cos fi 0,8 och lysrörs last kan ha så dåligt som 0,5.</t>
        </r>
      </text>
    </comment>
  </commentList>
</comments>
</file>

<file path=xl/sharedStrings.xml><?xml version="1.0" encoding="utf-8"?>
<sst xmlns="http://schemas.openxmlformats.org/spreadsheetml/2006/main" count="46" uniqueCount="42">
  <si>
    <t xml:space="preserve">Beräkning av 3-fas Eleffekt                           </t>
  </si>
  <si>
    <t>OHMS-LAG mm</t>
  </si>
  <si>
    <t xml:space="preserve">P=√3*U*I                                              </t>
  </si>
  <si>
    <t>√3=1,73</t>
  </si>
  <si>
    <t>Ström L1=</t>
  </si>
  <si>
    <t>Ström L2=</t>
  </si>
  <si>
    <t>Ström L3=</t>
  </si>
  <si>
    <t>Summa Ström=</t>
  </si>
  <si>
    <t>Summa 3faseffekt=</t>
  </si>
  <si>
    <t>Kw</t>
  </si>
  <si>
    <t>3Fas-Spänning=</t>
  </si>
  <si>
    <t>Räkna ut arean på tex. Kabel:</t>
  </si>
  <si>
    <t>Formel: 3,14*radien*radien</t>
  </si>
  <si>
    <t>Ange diametern</t>
  </si>
  <si>
    <t>Arean =</t>
  </si>
  <si>
    <t>mm</t>
  </si>
  <si>
    <t>Radien=</t>
  </si>
  <si>
    <t>mm²</t>
  </si>
  <si>
    <t>Info: Ändra värden i GUL-färgade fält se nedan!</t>
  </si>
  <si>
    <t>Effekt-Faktor</t>
  </si>
  <si>
    <t>Denna Formel för</t>
  </si>
  <si>
    <t>Effekt COS FI</t>
  </si>
  <si>
    <t xml:space="preserve">P=√3*U*I *COS FI                                           </t>
  </si>
  <si>
    <t>cos fi</t>
  </si>
  <si>
    <t>Summa 3-faseffekt motor</t>
  </si>
  <si>
    <t>Exempel: 1,73*400*(L1+L2+L3)/3</t>
  </si>
  <si>
    <t>Formel: U/√3</t>
  </si>
  <si>
    <t>Tex.</t>
  </si>
  <si>
    <t>400/√3=230,94 Volt</t>
  </si>
  <si>
    <t>230*√3=398,37 Volt</t>
  </si>
  <si>
    <t>Räkna ut Huvudspänning ~ och fas-spänning ~</t>
  </si>
  <si>
    <t>Förhållandet mellan dessa = √3 (dvs 1,73)</t>
  </si>
  <si>
    <t>fas-spänning =</t>
  </si>
  <si>
    <t>Ange Huvudspänning</t>
  </si>
  <si>
    <t>Formel: Uf*√3</t>
  </si>
  <si>
    <t>Ange fasspänning</t>
  </si>
  <si>
    <t>Huvudspännig =</t>
  </si>
  <si>
    <t>Prova gärna med andra spänningar tex: 127,220,380 och 690 volt</t>
  </si>
  <si>
    <t>(Huvudspänning=mellan faser och faspänning=mellan fas och neutralledare)</t>
  </si>
  <si>
    <t>Volt</t>
  </si>
  <si>
    <t>(Resistiv Last Tex. Elvärme = COS F = 1,0 )</t>
  </si>
  <si>
    <t>(Induktiv Last tex. Elmotorer, Lysrörsbelysning, och Datorer kan ha varierande värde COS FI på 0,4 - 0,94)</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</si>
</sst>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0\ 00"/>
    <numFmt numFmtId="165" formatCode="0.000"/>
  </numFmts>
  <fonts count="45">
    <font>
      <sz val="10"/>
      <name val="Arial"/>
      <family val="0"/>
    </font>
    <font>
      <b/>
      <sz val="10"/>
      <name val="Arial"/>
      <family val="2"/>
    </font>
    <font>
      <sz val="10"/>
      <color indexed="10"/>
      <name val="Arial"/>
      <family val="2"/>
    </font>
    <font>
      <b/>
      <sz val="10"/>
      <color indexed="10"/>
      <name val="Arial"/>
      <family val="2"/>
    </font>
    <font>
      <b/>
      <sz val="12"/>
      <name val="Arial"/>
      <family val="2"/>
    </font>
    <font>
      <sz val="12"/>
      <name val="Arial"/>
      <family val="2"/>
    </font>
    <font>
      <sz val="9"/>
      <name val="Tahoma"/>
      <family val="0"/>
    </font>
    <font>
      <b/>
      <sz val="9"/>
      <name val="Tahoma"/>
      <family val="0"/>
    </font>
    <font>
      <i/>
      <sz val="8"/>
      <name val="Arial"/>
      <family val="2"/>
    </font>
    <font>
      <b/>
      <sz val="8"/>
      <name val="Arial"/>
      <family val="2"/>
    </font>
    <font>
      <i/>
      <sz val="10"/>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medium"/>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0" fillId="20" borderId="1" applyNumberFormat="0" applyFont="0" applyAlignment="0" applyProtection="0"/>
    <xf numFmtId="0" fontId="30" fillId="21" borderId="2" applyNumberFormat="0" applyAlignment="0" applyProtection="0"/>
    <xf numFmtId="0" fontId="31" fillId="22" borderId="0" applyNumberFormat="0" applyBorder="0" applyAlignment="0" applyProtection="0"/>
    <xf numFmtId="0" fontId="32"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3" fillId="0" borderId="0" applyNumberFormat="0" applyFill="0" applyBorder="0" applyAlignment="0" applyProtection="0"/>
    <xf numFmtId="0" fontId="34" fillId="30" borderId="2" applyNumberFormat="0" applyAlignment="0" applyProtection="0"/>
    <xf numFmtId="0" fontId="35" fillId="31" borderId="3" applyNumberFormat="0" applyAlignment="0" applyProtection="0"/>
    <xf numFmtId="0" fontId="36" fillId="0" borderId="4" applyNumberFormat="0" applyFill="0" applyAlignment="0" applyProtection="0"/>
    <xf numFmtId="0" fontId="37" fillId="32"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cellStyleXfs>
  <cellXfs count="35">
    <xf numFmtId="0" fontId="0" fillId="0" borderId="0" xfId="0" applyAlignment="1">
      <alignment/>
    </xf>
    <xf numFmtId="49" fontId="0" fillId="0" borderId="0" xfId="0" applyNumberFormat="1" applyFont="1" applyAlignment="1">
      <alignment/>
    </xf>
    <xf numFmtId="0" fontId="1" fillId="0" borderId="0" xfId="0" applyFont="1" applyAlignment="1">
      <alignment/>
    </xf>
    <xf numFmtId="49" fontId="0" fillId="0" borderId="0" xfId="0" applyNumberFormat="1" applyAlignment="1">
      <alignment/>
    </xf>
    <xf numFmtId="0" fontId="2" fillId="33" borderId="0" xfId="0" applyFont="1" applyFill="1" applyAlignment="1">
      <alignment/>
    </xf>
    <xf numFmtId="0" fontId="3" fillId="0" borderId="0" xfId="0" applyFont="1" applyAlignment="1">
      <alignment/>
    </xf>
    <xf numFmtId="0" fontId="0" fillId="0" borderId="10" xfId="0" applyBorder="1" applyAlignment="1">
      <alignment/>
    </xf>
    <xf numFmtId="0" fontId="0" fillId="33" borderId="11" xfId="0" applyFill="1" applyBorder="1" applyAlignment="1">
      <alignment/>
    </xf>
    <xf numFmtId="0" fontId="0" fillId="33" borderId="12" xfId="0" applyFill="1" applyBorder="1" applyAlignment="1">
      <alignment/>
    </xf>
    <xf numFmtId="0" fontId="1" fillId="34" borderId="0" xfId="0" applyFont="1" applyFill="1" applyAlignment="1">
      <alignment/>
    </xf>
    <xf numFmtId="0" fontId="0" fillId="34" borderId="0" xfId="0" applyFill="1" applyAlignment="1">
      <alignment/>
    </xf>
    <xf numFmtId="0" fontId="4" fillId="34" borderId="0" xfId="0" applyFont="1" applyFill="1" applyAlignment="1">
      <alignment/>
    </xf>
    <xf numFmtId="0" fontId="5" fillId="34" borderId="0" xfId="0" applyFont="1" applyFill="1" applyAlignment="1">
      <alignment/>
    </xf>
    <xf numFmtId="0" fontId="0" fillId="35" borderId="0" xfId="0" applyFill="1" applyAlignment="1">
      <alignment/>
    </xf>
    <xf numFmtId="49" fontId="0" fillId="35" borderId="0" xfId="0" applyNumberFormat="1" applyFont="1" applyFill="1" applyAlignment="1">
      <alignment/>
    </xf>
    <xf numFmtId="49" fontId="0" fillId="0" borderId="0" xfId="0" applyNumberFormat="1" applyFont="1" applyFill="1" applyBorder="1" applyAlignment="1">
      <alignment/>
    </xf>
    <xf numFmtId="0" fontId="1" fillId="36" borderId="12" xfId="0" applyFont="1" applyFill="1" applyBorder="1" applyAlignment="1">
      <alignment/>
    </xf>
    <xf numFmtId="0" fontId="0" fillId="37" borderId="0" xfId="0" applyFill="1" applyAlignment="1">
      <alignment/>
    </xf>
    <xf numFmtId="0" fontId="0" fillId="37" borderId="0" xfId="0" applyFont="1" applyFill="1" applyAlignment="1">
      <alignment/>
    </xf>
    <xf numFmtId="0" fontId="3" fillId="33" borderId="0" xfId="0" applyFont="1" applyFill="1" applyAlignment="1">
      <alignment/>
    </xf>
    <xf numFmtId="0" fontId="0" fillId="37" borderId="0" xfId="0" applyFill="1" applyBorder="1" applyAlignment="1">
      <alignment/>
    </xf>
    <xf numFmtId="0" fontId="0" fillId="33" borderId="13" xfId="0" applyFill="1" applyBorder="1" applyAlignment="1">
      <alignment/>
    </xf>
    <xf numFmtId="0" fontId="4" fillId="34" borderId="12" xfId="0" applyFont="1" applyFill="1" applyBorder="1" applyAlignment="1">
      <alignment/>
    </xf>
    <xf numFmtId="0" fontId="0" fillId="36" borderId="0" xfId="0" applyFill="1" applyAlignment="1">
      <alignment/>
    </xf>
    <xf numFmtId="0" fontId="0" fillId="36" borderId="14" xfId="0" applyFill="1" applyBorder="1" applyAlignment="1">
      <alignment/>
    </xf>
    <xf numFmtId="0" fontId="0" fillId="36" borderId="12" xfId="0" applyFill="1" applyBorder="1" applyAlignment="1">
      <alignment/>
    </xf>
    <xf numFmtId="2" fontId="4" fillId="34" borderId="12" xfId="0" applyNumberFormat="1" applyFont="1" applyFill="1" applyBorder="1" applyAlignment="1">
      <alignment/>
    </xf>
    <xf numFmtId="0" fontId="0" fillId="6" borderId="0" xfId="0" applyFill="1" applyAlignment="1">
      <alignment/>
    </xf>
    <xf numFmtId="0" fontId="0" fillId="0" borderId="0" xfId="0" applyFont="1" applyAlignment="1">
      <alignment/>
    </xf>
    <xf numFmtId="0" fontId="8" fillId="0" borderId="10" xfId="0" applyFont="1" applyBorder="1" applyAlignment="1">
      <alignment/>
    </xf>
    <xf numFmtId="0" fontId="9" fillId="0" borderId="0" xfId="0" applyFont="1" applyAlignment="1">
      <alignment horizontal="right"/>
    </xf>
    <xf numFmtId="49" fontId="10" fillId="0" borderId="0" xfId="0" applyNumberFormat="1" applyFont="1" applyFill="1" applyBorder="1" applyAlignment="1">
      <alignment/>
    </xf>
    <xf numFmtId="0" fontId="10" fillId="0" borderId="0" xfId="0" applyFont="1" applyAlignment="1">
      <alignment/>
    </xf>
    <xf numFmtId="0" fontId="10" fillId="0" borderId="10" xfId="0" applyFont="1" applyBorder="1" applyAlignment="1">
      <alignment/>
    </xf>
    <xf numFmtId="165" fontId="4" fillId="34" borderId="0" xfId="0" applyNumberFormat="1" applyFont="1" applyFill="1" applyAlignment="1">
      <alignment/>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3"/>
  <sheetViews>
    <sheetView tabSelected="1" zoomScale="147" zoomScaleNormal="147" zoomScalePageLayoutView="0" workbookViewId="0" topLeftCell="A3">
      <selection activeCell="H12" sqref="H12"/>
    </sheetView>
  </sheetViews>
  <sheetFormatPr defaultColWidth="9.140625" defaultRowHeight="12.75"/>
  <cols>
    <col min="1" max="1" width="18.28125" style="0" customWidth="1"/>
    <col min="3" max="3" width="15.421875" style="0" customWidth="1"/>
    <col min="7" max="7" width="13.421875" style="0" customWidth="1"/>
    <col min="8" max="8" width="20.00390625" style="0" customWidth="1"/>
    <col min="9" max="9" width="6.8515625" style="0" customWidth="1"/>
  </cols>
  <sheetData>
    <row r="1" ht="12.75">
      <c r="A1" s="5" t="s">
        <v>1</v>
      </c>
    </row>
    <row r="2" spans="1:2" ht="12.75">
      <c r="A2" s="9" t="s">
        <v>0</v>
      </c>
      <c r="B2" s="10"/>
    </row>
    <row r="3" spans="1:9" ht="12.75">
      <c r="A3" s="19" t="s">
        <v>18</v>
      </c>
      <c r="B3" s="4"/>
      <c r="C3" s="4"/>
      <c r="D3" s="4"/>
      <c r="F3" s="13" t="s">
        <v>19</v>
      </c>
      <c r="G3" s="13"/>
      <c r="H3" s="13"/>
      <c r="I3" s="13"/>
    </row>
    <row r="4" spans="1:9" ht="12.75">
      <c r="A4" t="s">
        <v>3</v>
      </c>
      <c r="F4" s="13" t="s">
        <v>20</v>
      </c>
      <c r="G4" s="13"/>
      <c r="H4" s="13"/>
      <c r="I4" s="13"/>
    </row>
    <row r="5" spans="1:9" ht="13.5" thickBot="1">
      <c r="A5" s="1" t="s">
        <v>2</v>
      </c>
      <c r="B5" s="3" t="s">
        <v>25</v>
      </c>
      <c r="F5" s="13" t="s">
        <v>21</v>
      </c>
      <c r="G5" s="13"/>
      <c r="H5" s="14" t="s">
        <v>22</v>
      </c>
      <c r="I5" s="13"/>
    </row>
    <row r="6" spans="1:9" ht="13.5" thickBot="1">
      <c r="A6" s="1" t="s">
        <v>10</v>
      </c>
      <c r="B6" s="8">
        <v>400</v>
      </c>
      <c r="G6" s="17"/>
      <c r="I6" s="17"/>
    </row>
    <row r="7" spans="1:2" ht="13.5" thickBot="1">
      <c r="A7" s="1" t="s">
        <v>4</v>
      </c>
      <c r="B7" s="8">
        <v>10</v>
      </c>
    </row>
    <row r="8" spans="1:2" ht="13.5" thickBot="1">
      <c r="A8" s="1" t="s">
        <v>5</v>
      </c>
      <c r="B8" s="8">
        <v>10</v>
      </c>
    </row>
    <row r="9" spans="1:2" ht="13.5" thickBot="1">
      <c r="A9" s="1" t="s">
        <v>6</v>
      </c>
      <c r="B9" s="21">
        <v>10</v>
      </c>
    </row>
    <row r="10" spans="1:2" ht="16.5" thickBot="1">
      <c r="A10" s="11" t="s">
        <v>7</v>
      </c>
      <c r="B10" s="22">
        <f>SUM(B7:B9)</f>
        <v>30</v>
      </c>
    </row>
    <row r="11" spans="1:8" ht="12.75" customHeight="1" thickBot="1">
      <c r="A11" s="15"/>
      <c r="B11" s="20"/>
      <c r="F11" s="17" t="s">
        <v>23</v>
      </c>
      <c r="H11" s="18" t="s">
        <v>24</v>
      </c>
    </row>
    <row r="12" spans="1:9" ht="16.5" thickBot="1">
      <c r="A12" s="11" t="s">
        <v>8</v>
      </c>
      <c r="B12" s="12"/>
      <c r="C12" s="34">
        <f>((1.73*B6)*B10/3)/1000</f>
        <v>6.92</v>
      </c>
      <c r="D12" s="11" t="s">
        <v>9</v>
      </c>
      <c r="F12" s="16">
        <v>0.8</v>
      </c>
      <c r="H12" s="34">
        <f>C12*F12</f>
        <v>5.5360000000000005</v>
      </c>
      <c r="I12" s="11" t="s">
        <v>9</v>
      </c>
    </row>
    <row r="13" spans="1:3" ht="12.75">
      <c r="A13" s="31" t="s">
        <v>40</v>
      </c>
      <c r="B13" s="32"/>
      <c r="C13" s="32"/>
    </row>
    <row r="14" spans="1:9" ht="13.5" thickBot="1">
      <c r="A14" s="33" t="s">
        <v>41</v>
      </c>
      <c r="B14" s="6"/>
      <c r="C14" s="6"/>
      <c r="D14" s="6"/>
      <c r="E14" s="6"/>
      <c r="F14" s="6"/>
      <c r="G14" s="6"/>
      <c r="H14" s="6"/>
      <c r="I14" s="6"/>
    </row>
    <row r="15" spans="4:8" ht="12.75">
      <c r="D15" s="19" t="s">
        <v>18</v>
      </c>
      <c r="E15" s="19"/>
      <c r="F15" s="19"/>
      <c r="G15" s="19"/>
      <c r="H15" s="23"/>
    </row>
    <row r="16" spans="1:7" ht="12.75">
      <c r="A16" s="10" t="s">
        <v>11</v>
      </c>
      <c r="B16" s="10"/>
      <c r="D16" s="27" t="s">
        <v>30</v>
      </c>
      <c r="E16" s="27"/>
      <c r="F16" s="27"/>
      <c r="G16" s="27"/>
    </row>
    <row r="17" spans="1:4" ht="12.75">
      <c r="A17" t="s">
        <v>12</v>
      </c>
      <c r="D17" t="s">
        <v>31</v>
      </c>
    </row>
    <row r="18" spans="4:7" ht="13.5" thickBot="1">
      <c r="D18" t="s">
        <v>26</v>
      </c>
      <c r="F18" t="s">
        <v>27</v>
      </c>
      <c r="G18" t="s">
        <v>28</v>
      </c>
    </row>
    <row r="19" spans="1:10" ht="13.5" thickBot="1">
      <c r="A19" t="s">
        <v>13</v>
      </c>
      <c r="B19" s="8">
        <v>3.57</v>
      </c>
      <c r="C19" t="s">
        <v>15</v>
      </c>
      <c r="D19" t="s">
        <v>34</v>
      </c>
      <c r="G19" t="s">
        <v>29</v>
      </c>
      <c r="J19" s="2"/>
    </row>
    <row r="20" spans="1:9" ht="16.5" thickBot="1">
      <c r="A20" t="s">
        <v>16</v>
      </c>
      <c r="B20" s="7">
        <f>B19/2</f>
        <v>1.785</v>
      </c>
      <c r="C20" t="s">
        <v>15</v>
      </c>
      <c r="D20" t="s">
        <v>33</v>
      </c>
      <c r="F20" s="24">
        <v>400</v>
      </c>
      <c r="G20" s="30" t="s">
        <v>32</v>
      </c>
      <c r="H20" s="26">
        <f>F20/1.73205080756</f>
        <v>230.94010767703392</v>
      </c>
      <c r="I20" s="28" t="s">
        <v>39</v>
      </c>
    </row>
    <row r="21" spans="1:9" ht="16.5" thickBot="1">
      <c r="A21" s="11" t="s">
        <v>14</v>
      </c>
      <c r="B21" s="11">
        <f>3.14*(B20*B20)</f>
        <v>10.0047465</v>
      </c>
      <c r="C21" s="11" t="s">
        <v>17</v>
      </c>
      <c r="D21" t="s">
        <v>35</v>
      </c>
      <c r="F21" s="25">
        <v>230</v>
      </c>
      <c r="G21" s="30" t="s">
        <v>36</v>
      </c>
      <c r="H21" s="26">
        <f>F21*1.73205080756</f>
        <v>398.3716857388</v>
      </c>
      <c r="I21" s="28" t="s">
        <v>39</v>
      </c>
    </row>
    <row r="22" ht="12.75">
      <c r="D22" s="28" t="s">
        <v>37</v>
      </c>
    </row>
    <row r="23" spans="1:8" ht="13.5" thickBot="1">
      <c r="A23" s="6"/>
      <c r="B23" s="6"/>
      <c r="C23" s="6"/>
      <c r="D23" s="29" t="s">
        <v>38</v>
      </c>
      <c r="E23" s="6"/>
      <c r="F23" s="6"/>
      <c r="G23" s="6"/>
      <c r="H23" s="6"/>
    </row>
  </sheetData>
  <sheetProtection/>
  <printOptions/>
  <pageMargins left="0.75" right="0.75" top="1" bottom="1" header="0.5" footer="0.5"/>
  <pageSetup horizontalDpi="300" verticalDpi="300" orientation="landscape" paperSize="9" r:id="rId3"/>
  <ignoredErrors>
    <ignoredError sqref="B10"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Hemma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Willard Lauberg</dc:creator>
  <cp:keywords/>
  <dc:description/>
  <cp:lastModifiedBy>WillardW7</cp:lastModifiedBy>
  <cp:lastPrinted>2001-06-11T16:14:33Z</cp:lastPrinted>
  <dcterms:created xsi:type="dcterms:W3CDTF">2000-04-20T17:32:08Z</dcterms:created>
  <dcterms:modified xsi:type="dcterms:W3CDTF">2011-10-03T15:22:11Z</dcterms:modified>
  <cp:category/>
  <cp:version/>
  <cp:contentType/>
  <cp:contentStatus/>
</cp:coreProperties>
</file>